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salud-my.sharepoint.com/personal/mordonezm_ins_gov_co/Documents/OAP/Reportes trimestrales/"/>
    </mc:Choice>
  </mc:AlternateContent>
  <xr:revisionPtr revIDLastSave="53" documentId="8_{8E8E237F-56B2-4682-B7E5-6A9123C52924}" xr6:coauthVersionLast="47" xr6:coauthVersionMax="47" xr10:uidLastSave="{717BD576-1C17-4491-B24E-7A396BA45A98}"/>
  <bookViews>
    <workbookView xWindow="-120" yWindow="-120" windowWidth="29040" windowHeight="15720" xr2:uid="{00000000-000D-0000-FFFF-FFFF00000000}"/>
  </bookViews>
  <sheets>
    <sheet name="Reporte__1696860601622" sheetId="1" r:id="rId1"/>
  </sheets>
  <definedNames>
    <definedName name="_xlnm._FilterDatabase" localSheetId="0" hidden="1">Reporte__1696860601622!$A$7:$AI$23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8" i="1"/>
  <c r="N9" i="1"/>
  <c r="N10" i="1"/>
  <c r="N12" i="1"/>
  <c r="N11" i="1"/>
  <c r="N13" i="1"/>
  <c r="N14" i="1"/>
  <c r="N15" i="1"/>
  <c r="N16" i="1"/>
  <c r="N17" i="1"/>
  <c r="N18" i="1"/>
  <c r="N19" i="1"/>
  <c r="N20" i="1"/>
  <c r="N21" i="1"/>
  <c r="N22" i="1"/>
  <c r="N23" i="1"/>
  <c r="N8" i="1"/>
</calcChain>
</file>

<file path=xl/sharedStrings.xml><?xml version="1.0" encoding="utf-8"?>
<sst xmlns="http://schemas.openxmlformats.org/spreadsheetml/2006/main" count="70" uniqueCount="46">
  <si>
    <t>BPIN</t>
  </si>
  <si>
    <t>|2017011000376</t>
  </si>
  <si>
    <t>Nacion</t>
  </si>
  <si>
    <t>MEJORAMIENTO DE LA SITUACIÓN NUTRICIONAL DE LA POBLACIÓN  A NIVEL   NACIONAL</t>
  </si>
  <si>
    <t>|2017011000377</t>
  </si>
  <si>
    <t>INVESTIGACIÓN EN SALUD PÚBLICA Y BIOMEDICINA  NACIONAL</t>
  </si>
  <si>
    <t>|2017011000381</t>
  </si>
  <si>
    <t>FORTALECIMIENTO DEL ANÁLISIS DE INFORMACIÓN EN SALUD PARA LA TOMA DE DECISIONES EN EL ÁMBITO  NACIONAL</t>
  </si>
  <si>
    <t>|2017011000382</t>
  </si>
  <si>
    <t>Propios</t>
  </si>
  <si>
    <t>FORTALECIMIENTO INSTITUCIONAL EN TECNOLOGÍAS DE INFORMACIÓN Y COMUNICACIONES  NACIONAL</t>
  </si>
  <si>
    <t>|2017011000383</t>
  </si>
  <si>
    <t>FORTALECIMIENTO  DE LA CAPACIDAD RESOLUTIVA DEL  LABORATORIO NACIONAL DE REFERENCIA Y REDES DE LABORATORIOS DE SALUD PÚBLICA.  NACIONAL</t>
  </si>
  <si>
    <t>|2017011000384</t>
  </si>
  <si>
    <t>FORTALECIMIENTO DE LA VIGILANCIA, DETECCIÓN, VALORACIÓN Y RESPUESTA ANTE RIESGOS, EVENTOS, EMERGENCIAS Y EPIDEMIAS EN SALUD PÚBLICA A NIVEL  NACIONAL</t>
  </si>
  <si>
    <t>|2017011000385</t>
  </si>
  <si>
    <t>FORTALECIMIENTO CONSTRUCCIÓN, ADECUACIÓN Y MANTENIMIENTO DE INFRAESTRUCTURA FÍSICA DEL INSTITUTO NACIONAL DE SALUD  NACIONAL</t>
  </si>
  <si>
    <t>|2018011000077</t>
  </si>
  <si>
    <t>FORTALECIMIENTO DE LA CAPACIDAD INSTITUCIONAL EN LA PROVISIÓN DE BIENES Y SERVICIOS DE INTERÉS PARA LA SALUD PÚBLICA  NACIONAL</t>
  </si>
  <si>
    <t>|2018011000083</t>
  </si>
  <si>
    <t>FORTALECIMIENTO DE LA COORDINACIÓN DE LAS  REDES DE BANCOS DE SANGRE Y DE  DONACIÓN Y TRASPLANTES  NACIONAL</t>
  </si>
  <si>
    <t>|2018011000105</t>
  </si>
  <si>
    <t>RENOVACIÓN TECNOLÓGICA DE LOS LABORATORIOS DEL INS  NACIONAL</t>
  </si>
  <si>
    <t>|2019011000030</t>
  </si>
  <si>
    <t>FORTALECIMIENTO ENTORNO LABORAL SALUDABLE DEL INSTITUTO NACIONAL DE SALUD   NACIONAL-[PREVIO CONCEPTO  DNP]</t>
  </si>
  <si>
    <t>SEGUIMIENTO EJECUCIÓN FINANCIERA PROYECTOS DE INVERSIÓN</t>
  </si>
  <si>
    <t>Vigencia</t>
  </si>
  <si>
    <t>Trimestre</t>
  </si>
  <si>
    <t>Fuente</t>
  </si>
  <si>
    <t>PIIP</t>
  </si>
  <si>
    <t>Fecha reporte</t>
  </si>
  <si>
    <t>Usuario</t>
  </si>
  <si>
    <t>Maritza Ordóñez</t>
  </si>
  <si>
    <t>RECURSOS 
ID</t>
  </si>
  <si>
    <t>TIPO 
FUENTE</t>
  </si>
  <si>
    <t>NOMBRE</t>
  </si>
  <si>
    <t xml:space="preserve"> APROPIACION INICIAL </t>
  </si>
  <si>
    <t xml:space="preserve"> APROPIACION 
VIGENTE </t>
  </si>
  <si>
    <t xml:space="preserve"> CDP </t>
  </si>
  <si>
    <t>% CDP</t>
  </si>
  <si>
    <t>COMPROMISO</t>
  </si>
  <si>
    <t>% COMP</t>
  </si>
  <si>
    <t xml:space="preserve"> OBLIGACION </t>
  </si>
  <si>
    <t>% OBL</t>
  </si>
  <si>
    <t xml:space="preserve"> PAGO </t>
  </si>
  <si>
    <t>%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</si>
</sst>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4" borderId="19" xfId="0" applyFill="1" applyBorder="1"/>
    <xf numFmtId="0" fontId="0" fillId="0" borderId="19" xfId="0" applyBorder="1"/>
    <xf numFmtId="0" fontId="13" fillId="33" borderId="20" xfId="0" applyFont="1" applyFill="1" applyBorder="1" applyAlignment="1">
      <alignment horizontal="center"/>
    </xf>
    <xf numFmtId="0" fontId="13" fillId="33" borderId="20" xfId="0" applyFont="1" applyFill="1" applyBorder="1" applyAlignment="1">
      <alignment horizontal="center" wrapText="1"/>
    </xf>
    <xf numFmtId="0" fontId="0" fillId="0" borderId="21" xfId="0" applyBorder="1"/>
    <xf numFmtId="15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8" fillId="0" borderId="13" xfId="0" applyFont="1" applyBorder="1" applyAlignment="1">
      <alignment horizontal="center" vertical="center" wrapText="1"/>
    </xf>
    <xf numFmtId="0" fontId="0" fillId="0" borderId="19" xfId="0" applyFill="1" applyBorder="1"/>
    <xf numFmtId="0" fontId="0" fillId="0" borderId="19" xfId="0" applyFill="1" applyBorder="1" applyAlignment="1">
      <alignment wrapText="1"/>
    </xf>
    <xf numFmtId="8" fontId="0" fillId="0" borderId="19" xfId="0" applyNumberFormat="1" applyFill="1" applyBorder="1"/>
    <xf numFmtId="164" fontId="0" fillId="0" borderId="0" xfId="0" applyNumberFormat="1" applyFill="1"/>
    <xf numFmtId="10" fontId="0" fillId="0" borderId="19" xfId="0" applyNumberFormat="1" applyFill="1" applyBorder="1"/>
    <xf numFmtId="0" fontId="0" fillId="0" borderId="21" xfId="0" applyFill="1" applyBorder="1"/>
    <xf numFmtId="0" fontId="0" fillId="0" borderId="21" xfId="0" applyFill="1" applyBorder="1" applyAlignment="1">
      <alignment wrapText="1"/>
    </xf>
    <xf numFmtId="8" fontId="0" fillId="0" borderId="21" xfId="0" applyNumberFormat="1" applyFill="1" applyBorder="1"/>
    <xf numFmtId="10" fontId="0" fillId="0" borderId="21" xfId="0" applyNumberFormat="1" applyFill="1" applyBorder="1"/>
    <xf numFmtId="10" fontId="0" fillId="0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42691</xdr:rowOff>
    </xdr:from>
    <xdr:to>
      <xdr:col>3</xdr:col>
      <xdr:colOff>2827020</xdr:colOff>
      <xdr:row>4</xdr:row>
      <xdr:rowOff>158360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2FDD2A-3FF6-4EEC-AA96-47144A44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42691"/>
          <a:ext cx="5461000" cy="8522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N23" totalsRowShown="0" headerRowDxfId="18" dataDxfId="16" headerRowBorderDxfId="17" tableBorderDxfId="15" totalsRowBorderDxfId="14">
  <autoFilter ref="A7:N23" xr:uid="{00000000-0009-0000-0100-000001000000}"/>
  <tableColumns count="14">
    <tableColumn id="1" xr3:uid="{00000000-0010-0000-0000-000001000000}" name="BPIN" dataDxfId="13"/>
    <tableColumn id="2" xr3:uid="{00000000-0010-0000-0000-000002000000}" name="RECURSOS _x000a_ID" dataDxfId="12"/>
    <tableColumn id="3" xr3:uid="{00000000-0010-0000-0000-000003000000}" name="TIPO _x000a_FUENTE" dataDxfId="11"/>
    <tableColumn id="4" xr3:uid="{00000000-0010-0000-0000-000004000000}" name="NOMBRE" dataDxfId="10"/>
    <tableColumn id="5" xr3:uid="{00000000-0010-0000-0000-000005000000}" name=" APROPIACION INICIAL " dataDxfId="9"/>
    <tableColumn id="6" xr3:uid="{00000000-0010-0000-0000-000006000000}" name=" APROPIACION _x000a_VIGENTE " dataDxfId="8"/>
    <tableColumn id="7" xr3:uid="{00000000-0010-0000-0000-000007000000}" name=" CDP " dataDxfId="7"/>
    <tableColumn id="8" xr3:uid="{00000000-0010-0000-0000-000008000000}" name="% CDP" dataDxfId="6">
      <calculatedColumnFormula>+Tabla1[[#This Row],[ CDP ]]/Tabla1[[#This Row],[ APROPIACION 
VIGENTE ]]</calculatedColumnFormula>
    </tableColumn>
    <tableColumn id="9" xr3:uid="{00000000-0010-0000-0000-000009000000}" name="COMPROMISO" dataDxfId="5"/>
    <tableColumn id="10" xr3:uid="{00000000-0010-0000-0000-00000A000000}" name="% COMP" dataDxfId="4">
      <calculatedColumnFormula>+Tabla1[[#This Row],[COMPROMISO]]/Tabla1[[#This Row],[ APROPIACION 
VIGENTE ]]</calculatedColumnFormula>
    </tableColumn>
    <tableColumn id="11" xr3:uid="{00000000-0010-0000-0000-00000B000000}" name=" OBLIGACION " dataDxfId="3"/>
    <tableColumn id="12" xr3:uid="{00000000-0010-0000-0000-00000C000000}" name="% OBL" dataDxfId="2">
      <calculatedColumnFormula>+Tabla1[[#This Row],[ OBLIGACION ]]/Tabla1[[#This Row],[ APROPIACION 
VIGENTE ]]</calculatedColumnFormula>
    </tableColumn>
    <tableColumn id="13" xr3:uid="{00000000-0010-0000-0000-00000D000000}" name=" PAGO " dataDxfId="1"/>
    <tableColumn id="14" xr3:uid="{00000000-0010-0000-0000-00000E000000}" name="% PAG" dataDxfId="0">
      <calculatedColumnFormula>+M8/F8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B1" zoomScale="78" zoomScaleNormal="78" workbookViewId="0">
      <selection activeCell="L15" sqref="L15"/>
    </sheetView>
  </sheetViews>
  <sheetFormatPr baseColWidth="10" defaultRowHeight="15" x14ac:dyDescent="0.25"/>
  <cols>
    <col min="1" max="1" width="15.85546875" customWidth="1"/>
    <col min="2" max="2" width="11.140625" customWidth="1"/>
    <col min="4" max="4" width="45.140625" customWidth="1"/>
    <col min="5" max="5" width="22.28515625" customWidth="1"/>
    <col min="6" max="6" width="19" customWidth="1"/>
    <col min="7" max="7" width="19.85546875" customWidth="1"/>
    <col min="8" max="8" width="11.85546875" customWidth="1"/>
    <col min="9" max="9" width="21.42578125" customWidth="1"/>
    <col min="10" max="10" width="12.42578125" customWidth="1"/>
    <col min="11" max="11" width="20.28515625" customWidth="1"/>
    <col min="12" max="12" width="8.140625" customWidth="1"/>
    <col min="13" max="13" width="19.5703125" customWidth="1"/>
    <col min="14" max="14" width="11.28515625" customWidth="1"/>
  </cols>
  <sheetData>
    <row r="1" spans="1:14" x14ac:dyDescent="0.25">
      <c r="A1" s="1"/>
      <c r="B1" s="2"/>
      <c r="C1" s="2"/>
      <c r="D1" s="3"/>
      <c r="E1" s="17" t="s">
        <v>25</v>
      </c>
      <c r="F1" s="17"/>
      <c r="G1" s="4" t="s">
        <v>26</v>
      </c>
      <c r="H1" s="16">
        <v>2023</v>
      </c>
      <c r="I1" s="16"/>
    </row>
    <row r="2" spans="1:14" x14ac:dyDescent="0.25">
      <c r="A2" s="5"/>
      <c r="D2" s="6"/>
      <c r="E2" s="17"/>
      <c r="F2" s="17"/>
      <c r="G2" s="4" t="s">
        <v>27</v>
      </c>
      <c r="H2" s="16">
        <v>4</v>
      </c>
      <c r="I2" s="16"/>
    </row>
    <row r="3" spans="1:14" x14ac:dyDescent="0.25">
      <c r="A3" s="5"/>
      <c r="D3" s="6"/>
      <c r="E3" s="17"/>
      <c r="F3" s="17"/>
      <c r="G3" s="4" t="s">
        <v>28</v>
      </c>
      <c r="H3" s="16" t="s">
        <v>29</v>
      </c>
      <c r="I3" s="16"/>
    </row>
    <row r="4" spans="1:14" x14ac:dyDescent="0.25">
      <c r="A4" s="5"/>
      <c r="D4" s="6"/>
      <c r="E4" s="17"/>
      <c r="F4" s="17"/>
      <c r="G4" s="4" t="s">
        <v>30</v>
      </c>
      <c r="H4" s="15">
        <v>45324</v>
      </c>
      <c r="I4" s="16"/>
    </row>
    <row r="5" spans="1:14" x14ac:dyDescent="0.25">
      <c r="A5" s="7"/>
      <c r="B5" s="8"/>
      <c r="C5" s="8"/>
      <c r="D5" s="9"/>
      <c r="E5" s="17"/>
      <c r="F5" s="17"/>
      <c r="G5" s="4" t="s">
        <v>31</v>
      </c>
      <c r="H5" s="16" t="s">
        <v>32</v>
      </c>
      <c r="I5" s="16"/>
    </row>
    <row r="7" spans="1:14" ht="30" x14ac:dyDescent="0.25">
      <c r="A7" s="12" t="s">
        <v>0</v>
      </c>
      <c r="B7" s="13" t="s">
        <v>33</v>
      </c>
      <c r="C7" s="13" t="s">
        <v>34</v>
      </c>
      <c r="D7" s="12" t="s">
        <v>35</v>
      </c>
      <c r="E7" s="12" t="s">
        <v>36</v>
      </c>
      <c r="F7" s="13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</row>
    <row r="8" spans="1:14" ht="30" x14ac:dyDescent="0.25">
      <c r="A8" s="10" t="s">
        <v>1</v>
      </c>
      <c r="B8" s="18">
        <v>10</v>
      </c>
      <c r="C8" s="18" t="s">
        <v>2</v>
      </c>
      <c r="D8" s="19" t="s">
        <v>3</v>
      </c>
      <c r="E8" s="20">
        <v>700000000</v>
      </c>
      <c r="F8" s="20">
        <v>700000000</v>
      </c>
      <c r="G8" s="21">
        <v>630158328</v>
      </c>
      <c r="H8" s="27">
        <f>+Tabla1[[#This Row],[ CDP ]]/Tabla1[[#This Row],[ APROPIACION 
VIGENTE ]]</f>
        <v>0.90022618285714284</v>
      </c>
      <c r="I8" s="21">
        <v>593099517</v>
      </c>
      <c r="J8" s="27">
        <f>+Tabla1[[#This Row],[COMPROMISO]]/Tabla1[[#This Row],[ APROPIACION 
VIGENTE ]]</f>
        <v>0.84728502428571428</v>
      </c>
      <c r="K8" s="21">
        <v>354550512</v>
      </c>
      <c r="L8" s="27">
        <f>+Tabla1[[#This Row],[ OBLIGACION ]]/Tabla1[[#This Row],[ APROPIACION 
VIGENTE ]]</f>
        <v>0.50650073142857144</v>
      </c>
      <c r="M8" s="21">
        <v>354550512</v>
      </c>
      <c r="N8" s="22">
        <f>+M8/F8</f>
        <v>0.50650073142857144</v>
      </c>
    </row>
    <row r="9" spans="1:14" ht="30" x14ac:dyDescent="0.25">
      <c r="A9" s="11" t="s">
        <v>4</v>
      </c>
      <c r="B9" s="18">
        <v>10</v>
      </c>
      <c r="C9" s="18" t="s">
        <v>2</v>
      </c>
      <c r="D9" s="19" t="s">
        <v>5</v>
      </c>
      <c r="E9" s="20">
        <v>4000000000</v>
      </c>
      <c r="F9" s="20">
        <v>4000000000</v>
      </c>
      <c r="G9" s="21">
        <v>3969485438.9899998</v>
      </c>
      <c r="H9" s="27">
        <f>+Tabla1[[#This Row],[ CDP ]]/Tabla1[[#This Row],[ APROPIACION 
VIGENTE ]]</f>
        <v>0.9923713597474999</v>
      </c>
      <c r="I9" s="21">
        <v>3658098845.98</v>
      </c>
      <c r="J9" s="27">
        <f>+Tabla1[[#This Row],[COMPROMISO]]/Tabla1[[#This Row],[ APROPIACION 
VIGENTE ]]</f>
        <v>0.91452471149500003</v>
      </c>
      <c r="K9" s="21">
        <v>2579224472.6900001</v>
      </c>
      <c r="L9" s="27">
        <f>+Tabla1[[#This Row],[ OBLIGACION ]]/Tabla1[[#This Row],[ APROPIACION 
VIGENTE ]]</f>
        <v>0.6448061181725</v>
      </c>
      <c r="M9" s="21">
        <v>2579224472.6900001</v>
      </c>
      <c r="N9" s="22">
        <f t="shared" ref="N9:N23" si="0">+M9/F9</f>
        <v>0.6448061181725</v>
      </c>
    </row>
    <row r="10" spans="1:14" ht="45" x14ac:dyDescent="0.25">
      <c r="A10" s="10" t="s">
        <v>6</v>
      </c>
      <c r="B10" s="18">
        <v>10</v>
      </c>
      <c r="C10" s="18" t="s">
        <v>2</v>
      </c>
      <c r="D10" s="19" t="s">
        <v>7</v>
      </c>
      <c r="E10" s="20">
        <v>950000000</v>
      </c>
      <c r="F10" s="20">
        <v>950000000</v>
      </c>
      <c r="G10" s="21">
        <v>922578233</v>
      </c>
      <c r="H10" s="27">
        <f>+Tabla1[[#This Row],[ CDP ]]/Tabla1[[#This Row],[ APROPIACION 
VIGENTE ]]</f>
        <v>0.97113498210526317</v>
      </c>
      <c r="I10" s="21">
        <v>885187733.72000003</v>
      </c>
      <c r="J10" s="27">
        <f>+Tabla1[[#This Row],[COMPROMISO]]/Tabla1[[#This Row],[ APROPIACION 
VIGENTE ]]</f>
        <v>0.93177656181052637</v>
      </c>
      <c r="K10" s="21">
        <v>712677184.72000003</v>
      </c>
      <c r="L10" s="27">
        <f>+Tabla1[[#This Row],[ OBLIGACION ]]/Tabla1[[#This Row],[ APROPIACION 
VIGENTE ]]</f>
        <v>0.75018651023157901</v>
      </c>
      <c r="M10" s="21">
        <v>712677184.72000003</v>
      </c>
      <c r="N10" s="22">
        <f t="shared" si="0"/>
        <v>0.75018651023157901</v>
      </c>
    </row>
    <row r="11" spans="1:14" ht="45" x14ac:dyDescent="0.25">
      <c r="A11" s="10" t="s">
        <v>8</v>
      </c>
      <c r="B11" s="18">
        <v>10</v>
      </c>
      <c r="C11" s="18" t="s">
        <v>9</v>
      </c>
      <c r="D11" s="19" t="s">
        <v>10</v>
      </c>
      <c r="E11" s="20">
        <v>22594360</v>
      </c>
      <c r="F11" s="20">
        <v>22594360</v>
      </c>
      <c r="G11" s="21">
        <v>22594360</v>
      </c>
      <c r="H11" s="27">
        <f>+Tabla1[[#This Row],[ CDP ]]/Tabla1[[#This Row],[ APROPIACION 
VIGENTE ]]</f>
        <v>1</v>
      </c>
      <c r="I11" s="21">
        <v>22594360</v>
      </c>
      <c r="J11" s="27">
        <f>+Tabla1[[#This Row],[COMPROMISO]]/Tabla1[[#This Row],[ APROPIACION 
VIGENTE ]]</f>
        <v>1</v>
      </c>
      <c r="K11" s="21">
        <v>0</v>
      </c>
      <c r="L11" s="27">
        <f>+Tabla1[[#This Row],[ OBLIGACION ]]/Tabla1[[#This Row],[ APROPIACION 
VIGENTE ]]</f>
        <v>0</v>
      </c>
      <c r="M11" s="21">
        <v>0</v>
      </c>
      <c r="N11" s="22">
        <f>+M11/F11</f>
        <v>0</v>
      </c>
    </row>
    <row r="12" spans="1:14" ht="45" x14ac:dyDescent="0.25">
      <c r="A12" s="11" t="s">
        <v>8</v>
      </c>
      <c r="B12" s="18">
        <v>20</v>
      </c>
      <c r="C12" s="18" t="s">
        <v>2</v>
      </c>
      <c r="D12" s="19" t="s">
        <v>10</v>
      </c>
      <c r="E12" s="20">
        <v>6000000000</v>
      </c>
      <c r="F12" s="20">
        <v>6000000000</v>
      </c>
      <c r="G12" s="21">
        <v>5982774308.3599997</v>
      </c>
      <c r="H12" s="27">
        <f>+Tabla1[[#This Row],[ CDP ]]/Tabla1[[#This Row],[ APROPIACION 
VIGENTE ]]</f>
        <v>0.9971290513933333</v>
      </c>
      <c r="I12" s="21">
        <v>5969486472.4899998</v>
      </c>
      <c r="J12" s="27">
        <f>+Tabla1[[#This Row],[COMPROMISO]]/Tabla1[[#This Row],[ APROPIACION 
VIGENTE ]]</f>
        <v>0.99491441208166664</v>
      </c>
      <c r="K12" s="21">
        <v>3803017171.9400001</v>
      </c>
      <c r="L12" s="27">
        <f>+Tabla1[[#This Row],[ OBLIGACION ]]/Tabla1[[#This Row],[ APROPIACION 
VIGENTE ]]</f>
        <v>0.63383619532333335</v>
      </c>
      <c r="M12" s="21">
        <v>3803017171.9400001</v>
      </c>
      <c r="N12" s="22">
        <f t="shared" si="0"/>
        <v>0.63383619532333335</v>
      </c>
    </row>
    <row r="13" spans="1:14" ht="60" x14ac:dyDescent="0.25">
      <c r="A13" s="11" t="s">
        <v>11</v>
      </c>
      <c r="B13" s="18">
        <v>20</v>
      </c>
      <c r="C13" s="18" t="s">
        <v>2</v>
      </c>
      <c r="D13" s="19" t="s">
        <v>12</v>
      </c>
      <c r="E13" s="20">
        <v>9000000000</v>
      </c>
      <c r="F13" s="20">
        <v>9000000000</v>
      </c>
      <c r="G13" s="21">
        <v>8844355845.2099991</v>
      </c>
      <c r="H13" s="27">
        <f>+Tabla1[[#This Row],[ CDP ]]/Tabla1[[#This Row],[ APROPIACION 
VIGENTE ]]</f>
        <v>0.98270620502333328</v>
      </c>
      <c r="I13" s="21">
        <v>8678303482.5799999</v>
      </c>
      <c r="J13" s="27">
        <f>+Tabla1[[#This Row],[COMPROMISO]]/Tabla1[[#This Row],[ APROPIACION 
VIGENTE ]]</f>
        <v>0.96425594250888891</v>
      </c>
      <c r="K13" s="21">
        <v>4593576560.5900002</v>
      </c>
      <c r="L13" s="27">
        <f>+Tabla1[[#This Row],[ OBLIGACION ]]/Tabla1[[#This Row],[ APROPIACION 
VIGENTE ]]</f>
        <v>0.51039739562111108</v>
      </c>
      <c r="M13" s="21">
        <v>4593576560.5900002</v>
      </c>
      <c r="N13" s="22">
        <f t="shared" si="0"/>
        <v>0.51039739562111108</v>
      </c>
    </row>
    <row r="14" spans="1:14" ht="60" x14ac:dyDescent="0.25">
      <c r="A14" s="10" t="s">
        <v>11</v>
      </c>
      <c r="B14" s="18">
        <v>10</v>
      </c>
      <c r="C14" s="18" t="s">
        <v>9</v>
      </c>
      <c r="D14" s="19" t="s">
        <v>12</v>
      </c>
      <c r="E14" s="20">
        <v>2000000000</v>
      </c>
      <c r="F14" s="20">
        <v>2000000000</v>
      </c>
      <c r="G14" s="21">
        <v>1971243882.52</v>
      </c>
      <c r="H14" s="27">
        <f>+Tabla1[[#This Row],[ CDP ]]/Tabla1[[#This Row],[ APROPIACION 
VIGENTE ]]</f>
        <v>0.98562194126000002</v>
      </c>
      <c r="I14" s="21">
        <v>1860803220.4200001</v>
      </c>
      <c r="J14" s="27">
        <f>+Tabla1[[#This Row],[COMPROMISO]]/Tabla1[[#This Row],[ APROPIACION 
VIGENTE ]]</f>
        <v>0.93040161021000001</v>
      </c>
      <c r="K14" s="21">
        <v>296202393.42000002</v>
      </c>
      <c r="L14" s="27">
        <f>+Tabla1[[#This Row],[ OBLIGACION ]]/Tabla1[[#This Row],[ APROPIACION 
VIGENTE ]]</f>
        <v>0.14810119671000002</v>
      </c>
      <c r="M14" s="21">
        <v>296202393.42000002</v>
      </c>
      <c r="N14" s="22">
        <f t="shared" si="0"/>
        <v>0.14810119671000002</v>
      </c>
    </row>
    <row r="15" spans="1:14" ht="60" x14ac:dyDescent="0.25">
      <c r="A15" s="11" t="s">
        <v>13</v>
      </c>
      <c r="B15" s="18">
        <v>10</v>
      </c>
      <c r="C15" s="18" t="s">
        <v>2</v>
      </c>
      <c r="D15" s="19" t="s">
        <v>14</v>
      </c>
      <c r="E15" s="20">
        <v>8500000000</v>
      </c>
      <c r="F15" s="20">
        <v>8500000000</v>
      </c>
      <c r="G15" s="21">
        <v>8435228340.1300001</v>
      </c>
      <c r="H15" s="27">
        <f>+Tabla1[[#This Row],[ CDP ]]/Tabla1[[#This Row],[ APROPIACION 
VIGENTE ]]</f>
        <v>0.99237980472117648</v>
      </c>
      <c r="I15" s="21">
        <v>8258434399.8299999</v>
      </c>
      <c r="J15" s="27">
        <f>+Tabla1[[#This Row],[COMPROMISO]]/Tabla1[[#This Row],[ APROPIACION 
VIGENTE ]]</f>
        <v>0.97158051762705877</v>
      </c>
      <c r="K15" s="21">
        <v>7431715644.6999998</v>
      </c>
      <c r="L15" s="27">
        <f>+Tabla1[[#This Row],[ OBLIGACION ]]/Tabla1[[#This Row],[ APROPIACION 
VIGENTE ]]</f>
        <v>0.8743194876117647</v>
      </c>
      <c r="M15" s="21">
        <v>7431715644.6999998</v>
      </c>
      <c r="N15" s="22">
        <f t="shared" si="0"/>
        <v>0.8743194876117647</v>
      </c>
    </row>
    <row r="16" spans="1:14" ht="60" x14ac:dyDescent="0.25">
      <c r="A16" s="10" t="s">
        <v>15</v>
      </c>
      <c r="B16" s="18">
        <v>20</v>
      </c>
      <c r="C16" s="18" t="s">
        <v>9</v>
      </c>
      <c r="D16" s="19" t="s">
        <v>16</v>
      </c>
      <c r="E16" s="20">
        <v>500000000</v>
      </c>
      <c r="F16" s="20">
        <v>500000000</v>
      </c>
      <c r="G16" s="21">
        <v>500000000</v>
      </c>
      <c r="H16" s="27">
        <f>+Tabla1[[#This Row],[ CDP ]]/Tabla1[[#This Row],[ APROPIACION 
VIGENTE ]]</f>
        <v>1</v>
      </c>
      <c r="I16" s="21">
        <v>500000000</v>
      </c>
      <c r="J16" s="27">
        <f>+Tabla1[[#This Row],[COMPROMISO]]/Tabla1[[#This Row],[ APROPIACION 
VIGENTE ]]</f>
        <v>1</v>
      </c>
      <c r="K16" s="21">
        <v>309527544.43000001</v>
      </c>
      <c r="L16" s="27">
        <f>+Tabla1[[#This Row],[ OBLIGACION ]]/Tabla1[[#This Row],[ APROPIACION 
VIGENTE ]]</f>
        <v>0.61905508886000005</v>
      </c>
      <c r="M16" s="21">
        <v>309527544.43000001</v>
      </c>
      <c r="N16" s="22">
        <f t="shared" si="0"/>
        <v>0.61905508886000005</v>
      </c>
    </row>
    <row r="17" spans="1:14" ht="60" x14ac:dyDescent="0.25">
      <c r="A17" s="11" t="s">
        <v>15</v>
      </c>
      <c r="B17" s="18">
        <v>10</v>
      </c>
      <c r="C17" s="18" t="s">
        <v>2</v>
      </c>
      <c r="D17" s="19" t="s">
        <v>16</v>
      </c>
      <c r="E17" s="20">
        <v>4370000000</v>
      </c>
      <c r="F17" s="20">
        <v>4370000000</v>
      </c>
      <c r="G17" s="21">
        <v>4370000000</v>
      </c>
      <c r="H17" s="27">
        <f>+Tabla1[[#This Row],[ CDP ]]/Tabla1[[#This Row],[ APROPIACION 
VIGENTE ]]</f>
        <v>1</v>
      </c>
      <c r="I17" s="21">
        <v>4367917880.1300001</v>
      </c>
      <c r="J17" s="27">
        <f>+Tabla1[[#This Row],[COMPROMISO]]/Tabla1[[#This Row],[ APROPIACION 
VIGENTE ]]</f>
        <v>0.99952354236384444</v>
      </c>
      <c r="K17" s="21">
        <v>3572920991.5799999</v>
      </c>
      <c r="L17" s="27">
        <f>+Tabla1[[#This Row],[ OBLIGACION ]]/Tabla1[[#This Row],[ APROPIACION 
VIGENTE ]]</f>
        <v>0.81760205756979398</v>
      </c>
      <c r="M17" s="21">
        <v>3572920991.5799999</v>
      </c>
      <c r="N17" s="22">
        <f t="shared" si="0"/>
        <v>0.81760205756979398</v>
      </c>
    </row>
    <row r="18" spans="1:14" ht="60" x14ac:dyDescent="0.25">
      <c r="A18" s="10" t="s">
        <v>17</v>
      </c>
      <c r="B18" s="18">
        <v>10</v>
      </c>
      <c r="C18" s="18" t="s">
        <v>9</v>
      </c>
      <c r="D18" s="19" t="s">
        <v>18</v>
      </c>
      <c r="E18" s="20">
        <v>514286500</v>
      </c>
      <c r="F18" s="20">
        <v>514286500</v>
      </c>
      <c r="G18" s="21">
        <v>514286500</v>
      </c>
      <c r="H18" s="27">
        <f>+Tabla1[[#This Row],[ CDP ]]/Tabla1[[#This Row],[ APROPIACION 
VIGENTE ]]</f>
        <v>1</v>
      </c>
      <c r="I18" s="21">
        <v>514286500</v>
      </c>
      <c r="J18" s="27">
        <f>+Tabla1[[#This Row],[COMPROMISO]]/Tabla1[[#This Row],[ APROPIACION 
VIGENTE ]]</f>
        <v>1</v>
      </c>
      <c r="K18" s="21">
        <v>287963426</v>
      </c>
      <c r="L18" s="27">
        <f>+Tabla1[[#This Row],[ OBLIGACION ]]/Tabla1[[#This Row],[ APROPIACION 
VIGENTE ]]</f>
        <v>0.55992802844328993</v>
      </c>
      <c r="M18" s="21">
        <v>287963426</v>
      </c>
      <c r="N18" s="22">
        <f t="shared" si="0"/>
        <v>0.55992802844328993</v>
      </c>
    </row>
    <row r="19" spans="1:14" ht="60" x14ac:dyDescent="0.25">
      <c r="A19" s="11" t="s">
        <v>17</v>
      </c>
      <c r="B19" s="18">
        <v>20</v>
      </c>
      <c r="C19" s="18" t="s">
        <v>2</v>
      </c>
      <c r="D19" s="19" t="s">
        <v>18</v>
      </c>
      <c r="E19" s="20">
        <v>10007747000</v>
      </c>
      <c r="F19" s="20">
        <v>10007747000</v>
      </c>
      <c r="G19" s="21">
        <v>9963427212.9099998</v>
      </c>
      <c r="H19" s="27">
        <f>+Tabla1[[#This Row],[ CDP ]]/Tabla1[[#This Row],[ APROPIACION 
VIGENTE ]]</f>
        <v>0.9955714520870681</v>
      </c>
      <c r="I19" s="21">
        <v>9840348702.7000008</v>
      </c>
      <c r="J19" s="27">
        <f>+Tabla1[[#This Row],[COMPROMISO]]/Tabla1[[#This Row],[ APROPIACION 
VIGENTE ]]</f>
        <v>0.98327312857729121</v>
      </c>
      <c r="K19" s="21">
        <v>5554895456.6999998</v>
      </c>
      <c r="L19" s="27">
        <f>+Tabla1[[#This Row],[ OBLIGACION ]]/Tabla1[[#This Row],[ APROPIACION 
VIGENTE ]]</f>
        <v>0.55505954104355359</v>
      </c>
      <c r="M19" s="21">
        <v>5554895456.6999998</v>
      </c>
      <c r="N19" s="22">
        <f t="shared" si="0"/>
        <v>0.55505954104355359</v>
      </c>
    </row>
    <row r="20" spans="1:14" ht="45" x14ac:dyDescent="0.25">
      <c r="A20" s="10" t="s">
        <v>19</v>
      </c>
      <c r="B20" s="18">
        <v>20</v>
      </c>
      <c r="C20" s="18" t="s">
        <v>9</v>
      </c>
      <c r="D20" s="19" t="s">
        <v>20</v>
      </c>
      <c r="E20" s="20">
        <v>572913140</v>
      </c>
      <c r="F20" s="20">
        <v>572913140</v>
      </c>
      <c r="G20" s="21">
        <v>551337799</v>
      </c>
      <c r="H20" s="27">
        <f>+Tabla1[[#This Row],[ CDP ]]/Tabla1[[#This Row],[ APROPIACION 
VIGENTE ]]</f>
        <v>0.96234099116665395</v>
      </c>
      <c r="I20" s="21">
        <v>548693799</v>
      </c>
      <c r="J20" s="27">
        <f>+Tabla1[[#This Row],[COMPROMISO]]/Tabla1[[#This Row],[ APROPIACION 
VIGENTE ]]</f>
        <v>0.95772598094014738</v>
      </c>
      <c r="K20" s="21">
        <v>17241814</v>
      </c>
      <c r="L20" s="27">
        <f>+Tabla1[[#This Row],[ OBLIGACION ]]/Tabla1[[#This Row],[ APROPIACION 
VIGENTE ]]</f>
        <v>3.0094987871983527E-2</v>
      </c>
      <c r="M20" s="21">
        <v>17241814</v>
      </c>
      <c r="N20" s="22">
        <f t="shared" si="0"/>
        <v>3.0094987871983527E-2</v>
      </c>
    </row>
    <row r="21" spans="1:14" ht="45" x14ac:dyDescent="0.25">
      <c r="A21" s="11" t="s">
        <v>19</v>
      </c>
      <c r="B21" s="18">
        <v>10</v>
      </c>
      <c r="C21" s="18" t="s">
        <v>2</v>
      </c>
      <c r="D21" s="19" t="s">
        <v>20</v>
      </c>
      <c r="E21" s="20">
        <v>1800000000</v>
      </c>
      <c r="F21" s="20">
        <v>1800000000</v>
      </c>
      <c r="G21" s="21">
        <v>1560406673.6600001</v>
      </c>
      <c r="H21" s="27">
        <f>+Tabla1[[#This Row],[ CDP ]]/Tabla1[[#This Row],[ APROPIACION 
VIGENTE ]]</f>
        <v>0.86689259647777783</v>
      </c>
      <c r="I21" s="21">
        <v>1540463583.3299999</v>
      </c>
      <c r="J21" s="27">
        <f>+Tabla1[[#This Row],[COMPROMISO]]/Tabla1[[#This Row],[ APROPIACION 
VIGENTE ]]</f>
        <v>0.85581310184999992</v>
      </c>
      <c r="K21" s="21">
        <v>1023281478.67</v>
      </c>
      <c r="L21" s="27">
        <f>+Tabla1[[#This Row],[ OBLIGACION ]]/Tabla1[[#This Row],[ APROPIACION 
VIGENTE ]]</f>
        <v>0.56848971037222218</v>
      </c>
      <c r="M21" s="21">
        <v>1023281478.67</v>
      </c>
      <c r="N21" s="22">
        <f t="shared" si="0"/>
        <v>0.56848971037222218</v>
      </c>
    </row>
    <row r="22" spans="1:14" ht="30" x14ac:dyDescent="0.25">
      <c r="A22" s="10" t="s">
        <v>21</v>
      </c>
      <c r="B22" s="18">
        <v>10</v>
      </c>
      <c r="C22" s="18" t="s">
        <v>2</v>
      </c>
      <c r="D22" s="19" t="s">
        <v>22</v>
      </c>
      <c r="E22" s="20">
        <v>10315531988</v>
      </c>
      <c r="F22" s="20">
        <v>10315531988</v>
      </c>
      <c r="G22" s="21">
        <v>10292225197.559999</v>
      </c>
      <c r="H22" s="27">
        <f>+Tabla1[[#This Row],[ CDP ]]/Tabla1[[#This Row],[ APROPIACION 
VIGENTE ]]</f>
        <v>0.997740611878562</v>
      </c>
      <c r="I22" s="21">
        <v>10194145221.030001</v>
      </c>
      <c r="J22" s="27">
        <f>+Tabla1[[#This Row],[COMPROMISO]]/Tabla1[[#This Row],[ APROPIACION 
VIGENTE ]]</f>
        <v>0.98823262172894155</v>
      </c>
      <c r="K22" s="21">
        <v>4256060625.5300002</v>
      </c>
      <c r="L22" s="27">
        <f>+Tabla1[[#This Row],[ OBLIGACION ]]/Tabla1[[#This Row],[ APROPIACION 
VIGENTE ]]</f>
        <v>0.41258760386580656</v>
      </c>
      <c r="M22" s="21">
        <v>4256060625.5300002</v>
      </c>
      <c r="N22" s="22">
        <f t="shared" si="0"/>
        <v>0.41258760386580656</v>
      </c>
    </row>
    <row r="23" spans="1:14" ht="45" x14ac:dyDescent="0.25">
      <c r="A23" s="14" t="s">
        <v>23</v>
      </c>
      <c r="B23" s="23">
        <v>10</v>
      </c>
      <c r="C23" s="23" t="s">
        <v>2</v>
      </c>
      <c r="D23" s="24" t="s">
        <v>24</v>
      </c>
      <c r="E23" s="25">
        <v>1290000000</v>
      </c>
      <c r="F23" s="25">
        <v>1290000000</v>
      </c>
      <c r="G23" s="21">
        <v>1290000000</v>
      </c>
      <c r="H23" s="27">
        <f>+Tabla1[[#This Row],[ CDP ]]/Tabla1[[#This Row],[ APROPIACION 
VIGENTE ]]</f>
        <v>1</v>
      </c>
      <c r="I23" s="21">
        <v>1266346512.1099999</v>
      </c>
      <c r="J23" s="27">
        <f>+Tabla1[[#This Row],[COMPROMISO]]/Tabla1[[#This Row],[ APROPIACION 
VIGENTE ]]</f>
        <v>0.98166396287596891</v>
      </c>
      <c r="K23" s="21">
        <v>1148016729.1099999</v>
      </c>
      <c r="L23" s="27">
        <f>+Tabla1[[#This Row],[ OBLIGACION ]]/Tabla1[[#This Row],[ APROPIACION 
VIGENTE ]]</f>
        <v>0.88993544892248055</v>
      </c>
      <c r="M23" s="21">
        <v>1148016729.1099999</v>
      </c>
      <c r="N23" s="26">
        <f t="shared" si="0"/>
        <v>0.88993544892248055</v>
      </c>
    </row>
  </sheetData>
  <mergeCells count="6">
    <mergeCell ref="H4:I4"/>
    <mergeCell ref="H5:I5"/>
    <mergeCell ref="E1:F5"/>
    <mergeCell ref="H1:I1"/>
    <mergeCell ref="H2:I2"/>
    <mergeCell ref="H3:I3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1718832922264EA381D6A28934E9CE" ma:contentTypeVersion="2" ma:contentTypeDescription="Crear nuevo documento." ma:contentTypeScope="" ma:versionID="c6c5b4a7b719f20f389bb5b94505d316">
  <xsd:schema xmlns:xsd="http://www.w3.org/2001/XMLSchema" xmlns:xs="http://www.w3.org/2001/XMLSchema" xmlns:p="http://schemas.microsoft.com/office/2006/metadata/properties" xmlns:ns2="3bfbf733-a6c3-488d-a481-abc1b690c7db" xmlns:ns3="834affa9-503d-4593-b8a2-57897386eb27" targetNamespace="http://schemas.microsoft.com/office/2006/metadata/properties" ma:root="true" ma:fieldsID="058d632361758069f4a5af6e054c5f7b" ns2:_="" ns3:_="">
    <xsd:import namespace="3bfbf733-a6c3-488d-a481-abc1b690c7db"/>
    <xsd:import namespace="834affa9-503d-4593-b8a2-57897386eb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affa9-503d-4593-b8a2-57897386eb27" elementFormDefault="qualified">
    <xsd:import namespace="http://schemas.microsoft.com/office/2006/documentManagement/types"/>
    <xsd:import namespace="http://schemas.microsoft.com/office/infopath/2007/PartnerControls"/>
    <xsd:element name="A_x00f1_o" ma:index="11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834affa9-503d-4593-b8a2-57897386eb27">2023</A_x00f1_o>
    <_dlc_DocId xmlns="3bfbf733-a6c3-488d-a481-abc1b690c7db">AVMXRNAJRR5T-308258029-25</_dlc_DocId>
    <_dlc_DocIdUrl xmlns="3bfbf733-a6c3-488d-a481-abc1b690c7db">
      <Url>https://www.ins.gov.co/Transparencia/_layouts/15/DocIdRedir.aspx?ID=AVMXRNAJRR5T-308258029-25</Url>
      <Description>AVMXRNAJRR5T-308258029-25</Description>
    </_dlc_DocIdUrl>
  </documentManagement>
</p:properties>
</file>

<file path=customXml/itemProps1.xml><?xml version="1.0" encoding="utf-8"?>
<ds:datastoreItem xmlns:ds="http://schemas.openxmlformats.org/officeDocument/2006/customXml" ds:itemID="{32AEC10D-3612-42F5-810D-6774F30FD12D}"/>
</file>

<file path=customXml/itemProps2.xml><?xml version="1.0" encoding="utf-8"?>
<ds:datastoreItem xmlns:ds="http://schemas.openxmlformats.org/officeDocument/2006/customXml" ds:itemID="{0643DD21-F4E4-403E-8551-F94F8D8DBA15}"/>
</file>

<file path=customXml/itemProps3.xml><?xml version="1.0" encoding="utf-8"?>
<ds:datastoreItem xmlns:ds="http://schemas.openxmlformats.org/officeDocument/2006/customXml" ds:itemID="{A047CBE2-8B51-420D-A8F8-4107626B7D1C}"/>
</file>

<file path=customXml/itemProps4.xml><?xml version="1.0" encoding="utf-8"?>
<ds:datastoreItem xmlns:ds="http://schemas.openxmlformats.org/officeDocument/2006/customXml" ds:itemID="{465C8992-2A90-43A0-80A9-4C7E0FEB9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Reporte__1696860601622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Maritza Ordonez Mosquera</dc:creator>
  <cp:lastModifiedBy>Maritza Ordonez Mosquera</cp:lastModifiedBy>
  <dcterms:created xsi:type="dcterms:W3CDTF">2023-10-09T15:25:53Z</dcterms:created>
  <dcterms:modified xsi:type="dcterms:W3CDTF">2024-02-02T16:44:56Z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0x010100D31718832922264EA381D6A28934E9CE</vt:lpwstr>
  </property>
  <property fmtid="{D5CDD505-2E9C-101B-9397-08002B2CF9AE}" pid="3" name="_dlc_DocIdItemGuid">
    <vt:lpwstr>41fe6842-6d2d-46d1-98e9-2ba6d7f8565e</vt:lpwstr>
  </property>
</Properties>
</file>